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siness Plan" sheetId="1" r:id="rId1"/>
    <sheet name="Startup Costs" sheetId="2" r:id="rId2"/>
    <sheet name="3-Year Financials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$#,##0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7"/>
  <sheetViews>
    <sheetView workbookViewId="0"/>
  </sheetViews>
  <cols>
    <col min="1" max="1" width="35.83203125" customWidth="1"/>
    <col min="2" max="2" width="30.83203125" customWidth="1"/>
    <col min="3" max="3" width="20.83203125" customWidth="1"/>
    <col min="4" max="4" width="18.83203125" customWidth="1"/>
    <col min="5" max="5" width="18.83203125" customWidth="1"/>
    <col min="6" max="6" width="18.83203125" customWidth="1"/>
  </cols>
  <sheetData>
    <row r="1">
      <c r="A1" t="str">
        <v>FREIGHT FORWARDING BUSINESS PLAN</v>
      </c>
    </row>
    <row r="2">
      <c r="A2" t="str">
        <v>Company Name:</v>
      </c>
      <c r="B2" t="str">
        <v/>
      </c>
    </row>
    <row r="3">
      <c r="A3" t="str">
        <v>Prepared By:</v>
      </c>
      <c r="B3" t="str">
        <v/>
      </c>
    </row>
    <row r="4">
      <c r="A4" t="str">
        <v>Date:</v>
      </c>
      <c r="B4" t="str">
        <v/>
      </c>
    </row>
    <row r="5">
      <c r="A5" t="str">
        <v>Version:</v>
      </c>
      <c r="B5" t="str">
        <v>1.0</v>
      </c>
    </row>
    <row r="6">
      <c r="A6" t="str">
        <v/>
      </c>
    </row>
    <row r="7">
      <c r="A7" t="str">
        <v>═══════════════════════════════════════════════════════════════</v>
      </c>
    </row>
    <row r="8">
      <c r="A8" t="str">
        <v>1. EXECUTIVE SUMMARY</v>
      </c>
    </row>
    <row r="9">
      <c r="A9" t="str">
        <v>═══════════════════════════════════════════════════════════════</v>
      </c>
    </row>
    <row r="10">
      <c r="A10" t="str">
        <v>Business Name</v>
      </c>
      <c r="B10" t="str">
        <v/>
      </c>
    </row>
    <row r="11">
      <c r="A11" t="str">
        <v>Legal Structure</v>
      </c>
      <c r="B11" t="str">
        <v>(LLC / Corp / Sole Prop)</v>
      </c>
    </row>
    <row r="12">
      <c r="A12" t="str">
        <v>Location</v>
      </c>
      <c r="B12" t="str">
        <v/>
      </c>
    </row>
    <row r="13">
      <c r="A13" t="str">
        <v>Mission Statement</v>
      </c>
      <c r="B13" t="str">
        <v/>
      </c>
    </row>
    <row r="14">
      <c r="A14" t="str">
        <v>Services Offered</v>
      </c>
      <c r="B14" t="str">
        <v/>
      </c>
    </row>
    <row r="15">
      <c r="A15" t="str">
        <v>Target Market</v>
      </c>
      <c r="B15" t="str">
        <v/>
      </c>
    </row>
    <row r="16">
      <c r="A16" t="str">
        <v>Competitive Advantage</v>
      </c>
      <c r="B16" t="str">
        <v/>
      </c>
    </row>
    <row r="17">
      <c r="A17" t="str">
        <v>Funding Required</v>
      </c>
      <c r="B17" t="str">
        <v/>
      </c>
    </row>
    <row r="18">
      <c r="A18" t="str">
        <v>Expected Break-Even</v>
      </c>
      <c r="B18" t="str">
        <v>(month)</v>
      </c>
    </row>
    <row r="19">
      <c r="A19" t="str">
        <v/>
      </c>
    </row>
    <row r="20">
      <c r="A20" t="str">
        <v>═══════════════════════════════════════════════════════════════</v>
      </c>
    </row>
    <row r="21">
      <c r="A21" t="str">
        <v>2. COMPANY OVERVIEW</v>
      </c>
    </row>
    <row r="22">
      <c r="A22" t="str">
        <v>═══════════════════════════════════════════════════════════════</v>
      </c>
    </row>
    <row r="23">
      <c r="A23" t="str">
        <v>Legal Entity Name</v>
      </c>
      <c r="B23" t="str">
        <v/>
      </c>
    </row>
    <row r="24">
      <c r="A24" t="str">
        <v>State of Incorporation</v>
      </c>
      <c r="B24" t="str">
        <v/>
      </c>
    </row>
    <row r="25">
      <c r="A25" t="str">
        <v>FMC License Type</v>
      </c>
      <c r="B25" t="str">
        <v>(OTI-FF / OTI-NVOCC / Both)</v>
      </c>
    </row>
    <row r="26">
      <c r="A26" t="str">
        <v>FMC License Number</v>
      </c>
      <c r="B26" t="str">
        <v/>
      </c>
    </row>
    <row r="27">
      <c r="A27" t="str">
        <v>Bond Provider</v>
      </c>
      <c r="B27" t="str">
        <v/>
      </c>
    </row>
    <row r="28">
      <c r="A28" t="str">
        <v>Bond Amount</v>
      </c>
      <c r="B28" t="str">
        <v>$75,000 (standard NVOCC)</v>
      </c>
    </row>
    <row r="29">
      <c r="A29" t="str">
        <v>E&amp;O Insurance Provider</v>
      </c>
      <c r="B29" t="str">
        <v/>
      </c>
    </row>
    <row r="30">
      <c r="A30" t="str">
        <v>E&amp;O Coverage Amount</v>
      </c>
      <c r="B30" t="str">
        <v/>
      </c>
    </row>
    <row r="31">
      <c r="A31" t="str">
        <v>Cargo Insurance Provider</v>
      </c>
      <c r="B31" t="str">
        <v/>
      </c>
    </row>
    <row r="32">
      <c r="A32" t="str">
        <v>Office Address</v>
      </c>
      <c r="B32" t="str">
        <v/>
      </c>
    </row>
    <row r="33">
      <c r="A33" t="str">
        <v>Founder / CEO</v>
      </c>
      <c r="B33" t="str">
        <v/>
      </c>
    </row>
    <row r="34">
      <c r="A34" t="str">
        <v>Founder Background</v>
      </c>
      <c r="B34" t="str">
        <v/>
      </c>
    </row>
    <row r="35">
      <c r="A35" t="str">
        <v>Key Team Members</v>
      </c>
      <c r="B35" t="str">
        <v/>
      </c>
    </row>
    <row r="36">
      <c r="A36" t="str">
        <v/>
      </c>
    </row>
    <row r="37">
      <c r="A37" t="str">
        <v>═══════════════════════════════════════════════════════════════</v>
      </c>
    </row>
    <row r="38">
      <c r="A38" t="str">
        <v>3. MARKET ANALYSIS</v>
      </c>
    </row>
    <row r="39">
      <c r="A39" t="str">
        <v>═══════════════════════════════════════════════════════════════</v>
      </c>
    </row>
    <row r="40">
      <c r="A40" t="str">
        <v>Total Addressable Market (TAM)</v>
      </c>
      <c r="B40" t="str">
        <v/>
      </c>
    </row>
    <row r="41">
      <c r="A41" t="str">
        <v>Serviceable Market (SAM)</v>
      </c>
      <c r="B41" t="str">
        <v/>
      </c>
    </row>
    <row r="42">
      <c r="A42" t="str">
        <v>Target Market Size</v>
      </c>
      <c r="B42" t="str">
        <v/>
      </c>
    </row>
    <row r="43">
      <c r="A43" t="str">
        <v>Key Trade Lanes</v>
      </c>
      <c r="B43" t="str">
        <v/>
      </c>
    </row>
    <row r="44">
      <c r="A44" t="str">
        <v>Trade Lane 1</v>
      </c>
      <c r="B44" t="str">
        <v/>
      </c>
      <c r="C44" t="str">
        <v>Volume Estimate</v>
      </c>
      <c r="D44" t="str">
        <v/>
      </c>
      <c r="E44" t="str">
        <v>Growth Rate</v>
      </c>
      <c r="F44" t="str">
        <v/>
      </c>
    </row>
    <row r="45">
      <c r="A45" t="str">
        <v>Trade Lane 2</v>
      </c>
      <c r="B45" t="str">
        <v/>
      </c>
      <c r="C45" t="str">
        <v>Volume Estimate</v>
      </c>
      <c r="D45" t="str">
        <v/>
      </c>
      <c r="E45" t="str">
        <v>Growth Rate</v>
      </c>
      <c r="F45" t="str">
        <v/>
      </c>
    </row>
    <row r="46">
      <c r="A46" t="str">
        <v>Trade Lane 3</v>
      </c>
      <c r="B46" t="str">
        <v/>
      </c>
      <c r="C46" t="str">
        <v>Volume Estimate</v>
      </c>
      <c r="D46" t="str">
        <v/>
      </c>
      <c r="E46" t="str">
        <v>Growth Rate</v>
      </c>
      <c r="F46" t="str">
        <v/>
      </c>
    </row>
    <row r="47">
      <c r="A47" t="str">
        <v>Industry Trends</v>
      </c>
      <c r="B47" t="str">
        <v/>
      </c>
    </row>
    <row r="48">
      <c r="A48" t="str">
        <v>Regulatory Environment</v>
      </c>
      <c r="B48" t="str">
        <v/>
      </c>
    </row>
    <row r="49">
      <c r="A49" t="str">
        <v/>
      </c>
    </row>
    <row r="50">
      <c r="A50" t="str">
        <v>Competitive Landscape</v>
      </c>
    </row>
    <row r="51">
      <c r="A51" t="str">
        <v>Competitor</v>
      </c>
      <c r="B51" t="str">
        <v>Strengths</v>
      </c>
      <c r="C51" t="str">
        <v>Weaknesses</v>
      </c>
      <c r="D51" t="str">
        <v>Market Share</v>
      </c>
      <c r="E51" t="str">
        <v>Your Advantage</v>
      </c>
    </row>
    <row r="52">
      <c r="A52" t="str">
        <v/>
      </c>
      <c r="B52" t="str">
        <v/>
      </c>
      <c r="C52" t="str">
        <v/>
      </c>
      <c r="D52" t="str">
        <v/>
      </c>
      <c r="E52" t="str">
        <v/>
      </c>
    </row>
    <row r="53">
      <c r="A53" t="str">
        <v/>
      </c>
      <c r="B53" t="str">
        <v/>
      </c>
      <c r="C53" t="str">
        <v/>
      </c>
      <c r="D53" t="str">
        <v/>
      </c>
      <c r="E53" t="str">
        <v/>
      </c>
    </row>
    <row r="54">
      <c r="A54" t="str">
        <v/>
      </c>
      <c r="B54" t="str">
        <v/>
      </c>
      <c r="C54" t="str">
        <v/>
      </c>
      <c r="D54" t="str">
        <v/>
      </c>
      <c r="E54" t="str">
        <v/>
      </c>
    </row>
    <row r="55">
      <c r="A55" t="str">
        <v/>
      </c>
      <c r="B55" t="str">
        <v/>
      </c>
      <c r="C55" t="str">
        <v/>
      </c>
      <c r="D55" t="str">
        <v/>
      </c>
      <c r="E55" t="str">
        <v/>
      </c>
    </row>
    <row r="56">
      <c r="A56" t="str">
        <v/>
      </c>
      <c r="B56" t="str">
        <v/>
      </c>
      <c r="C56" t="str">
        <v/>
      </c>
      <c r="D56" t="str">
        <v/>
      </c>
      <c r="E56" t="str">
        <v/>
      </c>
    </row>
    <row r="57">
      <c r="A57" t="str">
        <v/>
      </c>
    </row>
    <row r="58">
      <c r="A58" t="str">
        <v>═══════════════════════════════════════════════════════════════</v>
      </c>
    </row>
    <row r="59">
      <c r="A59" t="str">
        <v>4. SERVICES OFFERED</v>
      </c>
    </row>
    <row r="60">
      <c r="A60" t="str">
        <v>═══════════════════════════════════════════════════════════════</v>
      </c>
    </row>
    <row r="61">
      <c r="A61" t="str">
        <v>Service</v>
      </c>
      <c r="B61" t="str">
        <v>Launch Phase</v>
      </c>
      <c r="C61" t="str">
        <v>Phase 2</v>
      </c>
      <c r="D61" t="str">
        <v>Target Margin</v>
      </c>
    </row>
    <row r="62">
      <c r="A62" t="str">
        <v>Ocean Freight — FCL</v>
      </c>
      <c r="B62" t="str">
        <v/>
      </c>
      <c r="C62" t="str">
        <v/>
      </c>
      <c r="D62" t="str">
        <v/>
      </c>
    </row>
    <row r="63">
      <c r="A63" t="str">
        <v>Ocean Freight — LCL</v>
      </c>
      <c r="B63" t="str">
        <v/>
      </c>
      <c r="C63" t="str">
        <v/>
      </c>
      <c r="D63" t="str">
        <v/>
      </c>
    </row>
    <row r="64">
      <c r="A64" t="str">
        <v>Air Freight</v>
      </c>
      <c r="B64" t="str">
        <v/>
      </c>
      <c r="C64" t="str">
        <v/>
      </c>
      <c r="D64" t="str">
        <v/>
      </c>
    </row>
    <row r="65">
      <c r="A65" t="str">
        <v>Customs Brokerage</v>
      </c>
      <c r="B65" t="str">
        <v/>
      </c>
      <c r="C65" t="str">
        <v/>
      </c>
      <c r="D65" t="str">
        <v/>
      </c>
    </row>
    <row r="66">
      <c r="A66" t="str">
        <v>Trucking / Drayage</v>
      </c>
      <c r="B66" t="str">
        <v/>
      </c>
      <c r="C66" t="str">
        <v/>
      </c>
      <c r="D66" t="str">
        <v/>
      </c>
    </row>
    <row r="67">
      <c r="A67" t="str">
        <v>Warehousing</v>
      </c>
      <c r="B67" t="str">
        <v/>
      </c>
      <c r="C67" t="str">
        <v/>
      </c>
      <c r="D67" t="str">
        <v/>
      </c>
    </row>
    <row r="68">
      <c r="A68" t="str">
        <v>Cargo Insurance</v>
      </c>
      <c r="B68" t="str">
        <v/>
      </c>
      <c r="C68" t="str">
        <v/>
      </c>
      <c r="D68" t="str">
        <v/>
      </c>
    </row>
    <row r="69">
      <c r="A69" t="str">
        <v>Documentation Services</v>
      </c>
      <c r="B69" t="str">
        <v/>
      </c>
      <c r="C69" t="str">
        <v/>
      </c>
      <c r="D69" t="str">
        <v/>
      </c>
    </row>
    <row r="70">
      <c r="A70" t="str">
        <v>Project Cargo</v>
      </c>
      <c r="B70" t="str">
        <v/>
      </c>
      <c r="C70" t="str">
        <v/>
      </c>
      <c r="D70" t="str">
        <v/>
      </c>
    </row>
    <row r="71">
      <c r="A71" t="str">
        <v>Cross-border E-commerce</v>
      </c>
      <c r="B71" t="str">
        <v/>
      </c>
      <c r="C71" t="str">
        <v/>
      </c>
      <c r="D71" t="str">
        <v/>
      </c>
    </row>
    <row r="72">
      <c r="A72" t="str">
        <v/>
      </c>
    </row>
    <row r="73">
      <c r="A73" t="str">
        <v>═══════════════════════════════════════════════════════════════</v>
      </c>
    </row>
    <row r="74">
      <c r="A74" t="str">
        <v>5. TARGET CUSTOMERS</v>
      </c>
    </row>
    <row r="75">
      <c r="A75" t="str">
        <v>═══════════════════════════════════════════════════════════════</v>
      </c>
    </row>
    <row r="76">
      <c r="A76" t="str">
        <v>Ideal Client Profile</v>
      </c>
    </row>
    <row r="77">
      <c r="A77" t="str">
        <v>Industry Vertical</v>
      </c>
      <c r="B77" t="str">
        <v/>
      </c>
    </row>
    <row r="78">
      <c r="A78" t="str">
        <v>Annual Shipment Volume</v>
      </c>
      <c r="B78" t="str">
        <v/>
      </c>
    </row>
    <row r="79">
      <c r="A79" t="str">
        <v>Shipment Frequency</v>
      </c>
      <c r="B79" t="str">
        <v/>
      </c>
    </row>
    <row r="80">
      <c r="A80" t="str">
        <v>Average Shipment Value</v>
      </c>
      <c r="B80" t="str">
        <v/>
      </c>
    </row>
    <row r="81">
      <c r="A81" t="str">
        <v>Geographic Focus</v>
      </c>
      <c r="B81" t="str">
        <v/>
      </c>
    </row>
    <row r="82">
      <c r="A82" t="str">
        <v>Key Pain Points</v>
      </c>
      <c r="B82" t="str">
        <v/>
      </c>
    </row>
    <row r="83">
      <c r="A83" t="str">
        <v>Decision Maker Title</v>
      </c>
      <c r="B83" t="str">
        <v/>
      </c>
    </row>
    <row r="84">
      <c r="A84" t="str">
        <v/>
      </c>
    </row>
    <row r="85">
      <c r="A85" t="str">
        <v>Target Client List (Top 10 Prospects)</v>
      </c>
    </row>
    <row r="86">
      <c r="A86" t="str">
        <v>Company</v>
      </c>
      <c r="B86" t="str">
        <v>Contact</v>
      </c>
      <c r="C86" t="str">
        <v>Est. Volume</v>
      </c>
      <c r="D86" t="str">
        <v>Status</v>
      </c>
      <c r="E86" t="str">
        <v>Notes</v>
      </c>
    </row>
    <row r="87">
      <c r="A87" t="str">
        <v/>
      </c>
      <c r="B87" t="str">
        <v/>
      </c>
      <c r="C87" t="str">
        <v/>
      </c>
      <c r="D87" t="str">
        <v/>
      </c>
      <c r="E87" t="str">
        <v/>
      </c>
    </row>
    <row r="88">
      <c r="A88" t="str">
        <v/>
      </c>
      <c r="B88" t="str">
        <v/>
      </c>
      <c r="C88" t="str">
        <v/>
      </c>
      <c r="D88" t="str">
        <v/>
      </c>
      <c r="E88" t="str">
        <v/>
      </c>
    </row>
    <row r="89">
      <c r="A89" t="str">
        <v/>
      </c>
      <c r="B89" t="str">
        <v/>
      </c>
      <c r="C89" t="str">
        <v/>
      </c>
      <c r="D89" t="str">
        <v/>
      </c>
      <c r="E89" t="str">
        <v/>
      </c>
    </row>
    <row r="90">
      <c r="A90" t="str">
        <v/>
      </c>
      <c r="B90" t="str">
        <v/>
      </c>
      <c r="C90" t="str">
        <v/>
      </c>
      <c r="D90" t="str">
        <v/>
      </c>
      <c r="E90" t="str">
        <v/>
      </c>
    </row>
    <row r="91">
      <c r="A91" t="str">
        <v/>
      </c>
      <c r="B91" t="str">
        <v/>
      </c>
      <c r="C91" t="str">
        <v/>
      </c>
      <c r="D91" t="str">
        <v/>
      </c>
      <c r="E91" t="str">
        <v/>
      </c>
    </row>
    <row r="92">
      <c r="A92" t="str">
        <v/>
      </c>
      <c r="B92" t="str">
        <v/>
      </c>
      <c r="C92" t="str">
        <v/>
      </c>
      <c r="D92" t="str">
        <v/>
      </c>
      <c r="E92" t="str">
        <v/>
      </c>
    </row>
    <row r="93">
      <c r="A93" t="str">
        <v/>
      </c>
      <c r="B93" t="str">
        <v/>
      </c>
      <c r="C93" t="str">
        <v/>
      </c>
      <c r="D93" t="str">
        <v/>
      </c>
      <c r="E93" t="str">
        <v/>
      </c>
    </row>
    <row r="94">
      <c r="A94" t="str">
        <v/>
      </c>
      <c r="B94" t="str">
        <v/>
      </c>
      <c r="C94" t="str">
        <v/>
      </c>
      <c r="D94" t="str">
        <v/>
      </c>
      <c r="E94" t="str">
        <v/>
      </c>
    </row>
    <row r="95">
      <c r="A95" t="str">
        <v/>
      </c>
      <c r="B95" t="str">
        <v/>
      </c>
      <c r="C95" t="str">
        <v/>
      </c>
      <c r="D95" t="str">
        <v/>
      </c>
      <c r="E95" t="str">
        <v/>
      </c>
    </row>
    <row r="96">
      <c r="A96" t="str">
        <v/>
      </c>
      <c r="B96" t="str">
        <v/>
      </c>
      <c r="C96" t="str">
        <v/>
      </c>
      <c r="D96" t="str">
        <v/>
      </c>
      <c r="E96" t="str">
        <v/>
      </c>
    </row>
    <row r="97">
      <c r="A97" t="str">
        <v/>
      </c>
    </row>
    <row r="98">
      <c r="A98" t="str">
        <v>═══════════════════════════════════════════════════════════════</v>
      </c>
    </row>
    <row r="99">
      <c r="A99" t="str">
        <v>6. SALES &amp; MARKETING STRATEGY</v>
      </c>
    </row>
    <row r="100">
      <c r="A100" t="str">
        <v>═══════════════════════════════════════════════════════════════</v>
      </c>
    </row>
    <row r="101">
      <c r="A101" t="str">
        <v>Channel</v>
      </c>
      <c r="B101" t="str">
        <v>Budget/Month</v>
      </c>
      <c r="C101" t="str">
        <v>Expected Leads/Month</v>
      </c>
      <c r="D101" t="str">
        <v>Conv. Rate</v>
      </c>
      <c r="E101" t="str">
        <v>CAC</v>
      </c>
    </row>
    <row r="102">
      <c r="A102" t="str">
        <v>Direct Outreach (Cold)</v>
      </c>
      <c r="B102" t="str">
        <v/>
      </c>
      <c r="C102" t="str">
        <v/>
      </c>
      <c r="D102" t="str">
        <v/>
      </c>
      <c r="E102" t="str">
        <v/>
      </c>
    </row>
    <row r="103">
      <c r="A103" t="str">
        <v>LinkedIn / Social</v>
      </c>
      <c r="B103" t="str">
        <v/>
      </c>
      <c r="C103" t="str">
        <v/>
      </c>
      <c r="D103" t="str">
        <v/>
      </c>
      <c r="E103" t="str">
        <v/>
      </c>
    </row>
    <row r="104">
      <c r="A104" t="str">
        <v>Referral / Agent Network</v>
      </c>
      <c r="B104" t="str">
        <v/>
      </c>
      <c r="C104" t="str">
        <v/>
      </c>
      <c r="D104" t="str">
        <v/>
      </c>
      <c r="E104" t="str">
        <v/>
      </c>
    </row>
    <row r="105">
      <c r="A105" t="str">
        <v>Trade Shows / Events</v>
      </c>
      <c r="B105" t="str">
        <v/>
      </c>
      <c r="C105" t="str">
        <v/>
      </c>
      <c r="D105" t="str">
        <v/>
      </c>
      <c r="E105" t="str">
        <v/>
      </c>
    </row>
    <row r="106">
      <c r="A106" t="str">
        <v>Content Marketing / SEO</v>
      </c>
      <c r="B106" t="str">
        <v/>
      </c>
      <c r="C106" t="str">
        <v/>
      </c>
      <c r="D106" t="str">
        <v/>
      </c>
      <c r="E106" t="str">
        <v/>
      </c>
    </row>
    <row r="107">
      <c r="A107" t="str">
        <v>Paid Advertising</v>
      </c>
      <c r="B107" t="str">
        <v/>
      </c>
      <c r="C107" t="str">
        <v/>
      </c>
      <c r="D107" t="str">
        <v/>
      </c>
      <c r="E107" t="str">
        <v/>
      </c>
    </row>
    <row r="108">
      <c r="A108" t="str">
        <v>Partner / Association</v>
      </c>
      <c r="B108" t="str">
        <v/>
      </c>
      <c r="C108" t="str">
        <v/>
      </c>
      <c r="D108" t="str">
        <v/>
      </c>
      <c r="E108" t="str">
        <v/>
      </c>
    </row>
    <row r="109">
      <c r="A109" t="str">
        <v/>
      </c>
    </row>
    <row r="110">
      <c r="A110" t="str">
        <v>Total Monthly Marketing Budget</v>
      </c>
      <c r="B110" t="str">
        <v/>
      </c>
    </row>
    <row r="111">
      <c r="A111" t="str">
        <v>Target Monthly New Clients</v>
      </c>
      <c r="B111" t="str">
        <v/>
      </c>
    </row>
    <row r="112">
      <c r="A112" t="str">
        <v>Average Customer Acquisition Cost</v>
      </c>
      <c r="B112" t="str">
        <v/>
      </c>
    </row>
    <row r="113">
      <c r="A113" t="str">
        <v/>
      </c>
    </row>
    <row r="114">
      <c r="A114" t="str">
        <v>═══════════════════════════════════════════════════════════════</v>
      </c>
    </row>
    <row r="115">
      <c r="A115" t="str">
        <v>7. OPERATIONS PLAN</v>
      </c>
    </row>
    <row r="116">
      <c r="A116" t="str">
        <v>═══════════════════════════════════════════════════════════════</v>
      </c>
    </row>
    <row r="117">
      <c r="A117" t="str">
        <v>Carrier Strategy</v>
      </c>
    </row>
    <row r="118">
      <c r="A118" t="str">
        <v>Primary Ocean Carriers</v>
      </c>
      <c r="B118" t="str">
        <v/>
      </c>
    </row>
    <row r="119">
      <c r="A119" t="str">
        <v>Primary Air Carriers</v>
      </c>
      <c r="B119" t="str">
        <v/>
      </c>
    </row>
    <row r="120">
      <c r="A120" t="str">
        <v>NVOCC / Co-Load Partners</v>
      </c>
      <c r="B120" t="str">
        <v/>
      </c>
    </row>
    <row r="121">
      <c r="A121" t="str">
        <v>Trucking Partners</v>
      </c>
      <c r="B121" t="str">
        <v/>
      </c>
    </row>
    <row r="122">
      <c r="A122" t="str">
        <v>Customs Broker (if outsourced)</v>
      </c>
      <c r="B122" t="str">
        <v/>
      </c>
    </row>
    <row r="123">
      <c r="A123" t="str">
        <v/>
      </c>
    </row>
    <row r="124">
      <c r="A124" t="str">
        <v>Technology Stack</v>
      </c>
    </row>
    <row r="125">
      <c r="A125" t="str">
        <v>TMS / Freight Software</v>
      </c>
      <c r="B125" t="str">
        <v/>
      </c>
    </row>
    <row r="126">
      <c r="A126" t="str">
        <v>Container Tracking</v>
      </c>
      <c r="B126" t="str">
        <v/>
      </c>
    </row>
    <row r="127">
      <c r="A127" t="str">
        <v>Load Planning</v>
      </c>
      <c r="B127" t="str">
        <v/>
      </c>
    </row>
    <row r="128">
      <c r="A128" t="str">
        <v>Accounting / Invoicing</v>
      </c>
      <c r="B128" t="str">
        <v/>
      </c>
    </row>
    <row r="129">
      <c r="A129" t="str">
        <v>CRM</v>
      </c>
      <c r="B129" t="str">
        <v/>
      </c>
    </row>
    <row r="130">
      <c r="A130" t="str">
        <v>Communication Tools</v>
      </c>
      <c r="B130" t="str">
        <v/>
      </c>
    </row>
    <row r="131">
      <c r="A131" t="str">
        <v/>
      </c>
    </row>
    <row r="132">
      <c r="A132" t="str">
        <v>Team Structure</v>
      </c>
    </row>
    <row r="133">
      <c r="A133" t="str">
        <v>Role</v>
      </c>
      <c r="B133" t="str">
        <v>Hire Phase</v>
      </c>
      <c r="C133" t="str">
        <v>Salary Range</v>
      </c>
      <c r="D133" t="str">
        <v>Full-Time / Part-Time</v>
      </c>
    </row>
    <row r="134">
      <c r="A134" t="str">
        <v>Founder / Operations</v>
      </c>
      <c r="B134" t="str">
        <v>Launch</v>
      </c>
      <c r="C134" t="str">
        <v/>
      </c>
      <c r="D134" t="str">
        <v>FT</v>
      </c>
    </row>
    <row r="135">
      <c r="A135" t="str">
        <v>Sales / Business Dev</v>
      </c>
      <c r="B135" t="str">
        <v/>
      </c>
      <c r="C135" t="str">
        <v/>
      </c>
      <c r="D135" t="str">
        <v/>
      </c>
    </row>
    <row r="136">
      <c r="A136" t="str">
        <v>Operations Coordinator</v>
      </c>
      <c r="B136" t="str">
        <v/>
      </c>
      <c r="C136" t="str">
        <v/>
      </c>
      <c r="D136" t="str">
        <v/>
      </c>
    </row>
    <row r="137">
      <c r="A137" t="str">
        <v>Documentation Clerk</v>
      </c>
      <c r="B137" t="str">
        <v/>
      </c>
      <c r="C137" t="str">
        <v/>
      </c>
      <c r="D137" t="str">
        <v/>
      </c>
    </row>
    <row r="138">
      <c r="A138" t="str">
        <v>Customs Specialist</v>
      </c>
      <c r="B138" t="str">
        <v/>
      </c>
      <c r="C138" t="str">
        <v/>
      </c>
      <c r="D138" t="str">
        <v/>
      </c>
    </row>
    <row r="139">
      <c r="A139" t="str">
        <v>Accounting / Finance</v>
      </c>
      <c r="B139" t="str">
        <v/>
      </c>
      <c r="C139" t="str">
        <v/>
      </c>
      <c r="D139" t="str">
        <v/>
      </c>
    </row>
    <row r="140">
      <c r="A140" t="str">
        <v/>
      </c>
    </row>
    <row r="141">
      <c r="A141" t="str">
        <v>═══════════════════════════════════════════════════════════════</v>
      </c>
    </row>
    <row r="142">
      <c r="A142" t="str">
        <v>8. RISK ANALYSIS</v>
      </c>
    </row>
    <row r="143">
      <c r="A143" t="str">
        <v>═══════════════════════════════════════════════════════════════</v>
      </c>
    </row>
    <row r="144">
      <c r="A144" t="str">
        <v>Risk</v>
      </c>
      <c r="B144" t="str">
        <v>Probability</v>
      </c>
      <c r="C144" t="str">
        <v>Impact</v>
      </c>
      <c r="D144" t="str">
        <v>Mitigation Strategy</v>
      </c>
    </row>
    <row r="145">
      <c r="A145" t="str">
        <v>Rate volatility</v>
      </c>
      <c r="B145" t="str">
        <v/>
      </c>
      <c r="C145" t="str">
        <v/>
      </c>
      <c r="D145" t="str">
        <v/>
      </c>
    </row>
    <row r="146">
      <c r="A146" t="str">
        <v>Client concentration</v>
      </c>
      <c r="B146" t="str">
        <v/>
      </c>
      <c r="C146" t="str">
        <v/>
      </c>
      <c r="D146" t="str">
        <v/>
      </c>
    </row>
    <row r="147">
      <c r="A147" t="str">
        <v>Carrier allocation shortage</v>
      </c>
      <c r="B147" t="str">
        <v/>
      </c>
      <c r="C147" t="str">
        <v/>
      </c>
      <c r="D147" t="str">
        <v/>
      </c>
    </row>
    <row r="148">
      <c r="A148" t="str">
        <v>Cash flow gap</v>
      </c>
      <c r="B148" t="str">
        <v/>
      </c>
      <c r="C148" t="str">
        <v/>
      </c>
      <c r="D148" t="str">
        <v/>
      </c>
    </row>
    <row r="149">
      <c r="A149" t="str">
        <v>Regulatory changes</v>
      </c>
      <c r="B149" t="str">
        <v/>
      </c>
      <c r="C149" t="str">
        <v/>
      </c>
      <c r="D149" t="str">
        <v/>
      </c>
    </row>
    <row r="150">
      <c r="A150" t="str">
        <v>Key employee departure</v>
      </c>
      <c r="B150" t="str">
        <v/>
      </c>
      <c r="C150" t="str">
        <v/>
      </c>
      <c r="D150" t="str">
        <v/>
      </c>
    </row>
    <row r="151">
      <c r="A151" t="str">
        <v>Technology failure</v>
      </c>
      <c r="B151" t="str">
        <v/>
      </c>
      <c r="C151" t="str">
        <v/>
      </c>
      <c r="D151" t="str">
        <v/>
      </c>
    </row>
    <row r="152">
      <c r="A152" t="str">
        <v>Currency fluctuation</v>
      </c>
      <c r="B152" t="str">
        <v/>
      </c>
      <c r="C152" t="str">
        <v/>
      </c>
      <c r="D152" t="str">
        <v/>
      </c>
    </row>
    <row r="153">
      <c r="A153" t="str">
        <v/>
      </c>
    </row>
    <row r="154">
      <c r="A154" t="str">
        <v>═══════════════════════════════════════════════════════════════</v>
      </c>
    </row>
    <row r="155">
      <c r="A155" t="str">
        <v>9. GROWTH ROADMAP</v>
      </c>
    </row>
    <row r="156">
      <c r="A156" t="str">
        <v>═══════════════════════════════════════════════════════════════</v>
      </c>
    </row>
    <row r="157">
      <c r="A157" t="str">
        <v>Milestone</v>
      </c>
      <c r="B157" t="str">
        <v>Target Date</v>
      </c>
      <c r="C157" t="str">
        <v>KPI</v>
      </c>
      <c r="D157" t="str">
        <v>Status</v>
      </c>
    </row>
    <row r="158">
      <c r="A158" t="str">
        <v>FMC License Approved</v>
      </c>
      <c r="B158" t="str">
        <v/>
      </c>
      <c r="C158" t="str">
        <v/>
      </c>
      <c r="D158" t="str">
        <v/>
      </c>
    </row>
    <row r="159">
      <c r="A159" t="str">
        <v>First Carrier Contract</v>
      </c>
      <c r="B159" t="str">
        <v/>
      </c>
      <c r="C159" t="str">
        <v/>
      </c>
      <c r="D159" t="str">
        <v/>
      </c>
    </row>
    <row r="160">
      <c r="A160" t="str">
        <v>First 5 Clients</v>
      </c>
      <c r="B160" t="str">
        <v/>
      </c>
      <c r="C160" t="str">
        <v/>
      </c>
      <c r="D160" t="str">
        <v/>
      </c>
    </row>
    <row r="161">
      <c r="A161" t="str">
        <v>Break-Even Month</v>
      </c>
      <c r="B161" t="str">
        <v/>
      </c>
      <c r="C161" t="str">
        <v/>
      </c>
      <c r="D161" t="str">
        <v/>
      </c>
    </row>
    <row r="162">
      <c r="A162" t="str">
        <v>10 TEU/month</v>
      </c>
      <c r="B162" t="str">
        <v/>
      </c>
      <c r="C162" t="str">
        <v/>
      </c>
      <c r="D162" t="str">
        <v/>
      </c>
    </row>
    <row r="163">
      <c r="A163" t="str">
        <v>First Full-Time Hire</v>
      </c>
      <c r="B163" t="str">
        <v/>
      </c>
      <c r="C163" t="str">
        <v/>
      </c>
      <c r="D163" t="str">
        <v/>
      </c>
    </row>
    <row r="164">
      <c r="A164" t="str">
        <v>50 TEU/month</v>
      </c>
      <c r="B164" t="str">
        <v/>
      </c>
      <c r="C164" t="str">
        <v/>
      </c>
      <c r="D164" t="str">
        <v/>
      </c>
    </row>
    <row r="165">
      <c r="A165" t="str">
        <v>Add Air Freight Service</v>
      </c>
      <c r="B165" t="str">
        <v/>
      </c>
      <c r="C165" t="str">
        <v/>
      </c>
      <c r="D165" t="str">
        <v/>
      </c>
    </row>
    <row r="166">
      <c r="A166" t="str">
        <v>100 TEU/month</v>
      </c>
      <c r="B166" t="str">
        <v/>
      </c>
      <c r="C166" t="str">
        <v/>
      </c>
      <c r="D166" t="str">
        <v/>
      </c>
    </row>
    <row r="167">
      <c r="A167" t="str">
        <v>Second Office / Market</v>
      </c>
      <c r="B167" t="str">
        <v/>
      </c>
      <c r="C167" t="str">
        <v/>
      </c>
      <c r="D167" t="str">
        <v/>
      </c>
    </row>
  </sheetData>
  <ignoredErrors>
    <ignoredError numberStoredAsText="1" sqref="A1:F16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workbookViewId="0"/>
  </sheetViews>
  <cols>
    <col min="1" max="1" width="30.83203125" customWidth="1"/>
    <col min="2" max="2" width="5.83203125" customWidth="1"/>
    <col min="3" max="3" width="15.83203125" customWidth="1"/>
    <col min="4" max="4" width="30.83203125" customWidth="1"/>
  </cols>
  <sheetData>
    <row r="1">
      <c r="A1" t="str">
        <v>STARTUP COSTS BUDGET</v>
      </c>
    </row>
    <row r="2">
      <c r="A2" t="str">
        <v/>
      </c>
    </row>
    <row r="3">
      <c r="A3" t="str">
        <v>ONE-TIME COSTS</v>
      </c>
      <c r="B3" t="str">
        <v/>
      </c>
      <c r="C3" t="str">
        <v>Amount</v>
      </c>
      <c r="D3" t="str">
        <v>Notes</v>
      </c>
    </row>
    <row r="4">
      <c r="A4" t="str">
        <v>FMC Bond (NVOCC)</v>
      </c>
      <c r="B4" t="str">
        <v/>
      </c>
      <c r="C4" s="1">
        <v>75000</v>
      </c>
      <c r="D4" t="str">
        <v>Standard $75K bond</v>
      </c>
    </row>
    <row r="5">
      <c r="A5" t="str">
        <v>FMC License Application</v>
      </c>
      <c r="B5" t="str">
        <v/>
      </c>
      <c r="C5" s="1">
        <v>850</v>
      </c>
      <c r="D5" t="str">
        <v>Current FMC fee</v>
      </c>
    </row>
    <row r="6">
      <c r="A6" t="str">
        <v>State Business Registration</v>
      </c>
      <c r="B6" t="str">
        <v/>
      </c>
      <c r="C6" s="1">
        <v>500</v>
      </c>
      <c r="D6" t="str">
        <v>Varies by state</v>
      </c>
    </row>
    <row r="7">
      <c r="A7" t="str">
        <v>E&amp;O Insurance (annual)</v>
      </c>
      <c r="B7" t="str">
        <v/>
      </c>
      <c r="C7" s="1">
        <v>3000</v>
      </c>
      <c r="D7" t="str">
        <v>Minimum coverage</v>
      </c>
    </row>
    <row r="8">
      <c r="A8" t="str">
        <v>Cargo Insurance Setup</v>
      </c>
      <c r="B8" t="str">
        <v/>
      </c>
      <c r="C8" s="1">
        <v>2000</v>
      </c>
      <c r="D8" t="str">
        <v>Depends on coverage</v>
      </c>
    </row>
    <row r="9">
      <c r="A9" t="str">
        <v>Office Setup / Deposit</v>
      </c>
      <c r="B9" t="str">
        <v/>
      </c>
      <c r="C9" s="1">
        <v>5000</v>
      </c>
      <c r="D9" t="str">
        <v>Can start from home</v>
      </c>
    </row>
    <row r="10">
      <c r="A10" t="str">
        <v>Computer / Equipment</v>
      </c>
      <c r="B10" t="str">
        <v/>
      </c>
      <c r="C10" s="1">
        <v>3000</v>
      </c>
      <c r="D10" t="str">
        <v/>
      </c>
    </row>
    <row r="11">
      <c r="A11" t="str">
        <v>Website / Branding</v>
      </c>
      <c r="B11" t="str">
        <v/>
      </c>
      <c r="C11" s="1">
        <v>3000</v>
      </c>
      <c r="D11" t="str">
        <v/>
      </c>
    </row>
    <row r="12">
      <c r="A12" t="str">
        <v>Legal / Accounting Setup</v>
      </c>
      <c r="B12" t="str">
        <v/>
      </c>
      <c r="C12" s="1">
        <v>3000</v>
      </c>
      <c r="D12" t="str">
        <v/>
      </c>
    </row>
    <row r="13">
      <c r="A13" t="str">
        <v>Initial Marketing</v>
      </c>
      <c r="B13" t="str">
        <v/>
      </c>
      <c r="C13" s="1">
        <v>5000</v>
      </c>
      <c r="D13" t="str">
        <v/>
      </c>
    </row>
    <row r="14">
      <c r="A14" t="str">
        <v>Working Capital Reserve</v>
      </c>
      <c r="B14" t="str">
        <v/>
      </c>
      <c r="C14" s="1">
        <v>15000</v>
      </c>
      <c r="D14" t="str">
        <v>3 months operating</v>
      </c>
    </row>
    <row r="15">
      <c r="A15" t="str">
        <v/>
      </c>
    </row>
    <row r="16">
      <c r="A16" t="str">
        <v>TOTAL ONE-TIME COSTS</v>
      </c>
      <c r="B16" t="str">
        <v/>
      </c>
      <c r="C16" s="1">
        <f>SUM(C4:C14)</f>
      </c>
      <c r="D16" t="str">
        <v/>
      </c>
    </row>
    <row r="17">
      <c r="A17" t="str">
        <v/>
      </c>
    </row>
    <row r="18">
      <c r="A18" t="str">
        <v>MONTHLY RECURRING COSTS</v>
      </c>
      <c r="B18" t="str">
        <v/>
      </c>
      <c r="C18" t="str">
        <v>Amount</v>
      </c>
      <c r="D18" t="str">
        <v>Notes</v>
      </c>
    </row>
    <row r="19">
      <c r="A19" t="str">
        <v>Office Rent</v>
      </c>
      <c r="B19" t="str">
        <v/>
      </c>
      <c r="C19" s="1">
        <v>1500</v>
      </c>
      <c r="D19" t="str">
        <v>Or co-working space</v>
      </c>
    </row>
    <row r="20">
      <c r="A20" t="str">
        <v>TMS / Software Subscriptions</v>
      </c>
      <c r="B20" t="str">
        <v/>
      </c>
      <c r="C20" s="1">
        <v>500</v>
      </c>
      <c r="D20" t="str">
        <v/>
      </c>
    </row>
    <row r="21">
      <c r="A21" t="str">
        <v>Phone / Internet</v>
      </c>
      <c r="B21" t="str">
        <v/>
      </c>
      <c r="C21" s="1">
        <v>200</v>
      </c>
      <c r="D21" t="str">
        <v/>
      </c>
    </row>
    <row r="22">
      <c r="A22" t="str">
        <v>Insurance (monthly)</v>
      </c>
      <c r="B22" t="str">
        <v/>
      </c>
      <c r="C22" s="1">
        <v>400</v>
      </c>
      <c r="D22" t="str">
        <v/>
      </c>
    </row>
    <row r="23">
      <c r="A23" t="str">
        <v>Marketing / Advertising</v>
      </c>
      <c r="B23" t="str">
        <v/>
      </c>
      <c r="C23" s="1">
        <v>1000</v>
      </c>
      <c r="D23" t="str">
        <v/>
      </c>
    </row>
    <row r="24">
      <c r="A24" t="str">
        <v>Accounting / Bookkeeping</v>
      </c>
      <c r="B24" t="str">
        <v/>
      </c>
      <c r="C24" s="1">
        <v>500</v>
      </c>
      <c r="D24" t="str">
        <v/>
      </c>
    </row>
    <row r="25">
      <c r="A25" t="str">
        <v>Travel / Entertainment</v>
      </c>
      <c r="B25" t="str">
        <v/>
      </c>
      <c r="C25" s="1">
        <v>500</v>
      </c>
      <c r="D25" t="str">
        <v/>
      </c>
    </row>
    <row r="26">
      <c r="A26" t="str">
        <v>Miscellaneous</v>
      </c>
      <c r="B26" t="str">
        <v/>
      </c>
      <c r="C26" s="1">
        <v>400</v>
      </c>
      <c r="D26" t="str">
        <v/>
      </c>
    </row>
    <row r="27">
      <c r="A27" t="str">
        <v/>
      </c>
    </row>
    <row r="28">
      <c r="A28" t="str">
        <v>TOTAL MONTHLY COSTS</v>
      </c>
      <c r="B28" t="str">
        <v/>
      </c>
      <c r="C28" s="1">
        <f>SUM(C19:C26)</f>
      </c>
      <c r="D28" t="str">
        <v/>
      </c>
    </row>
    <row r="29">
      <c r="A29" t="str">
        <v/>
      </c>
    </row>
    <row r="30">
      <c r="A30" t="str">
        <v>ANNUAL RECURRING COSTS</v>
      </c>
      <c r="B30" t="str">
        <v/>
      </c>
      <c r="C30" s="1">
        <f>C28*12</f>
      </c>
      <c r="D30" t="str">
        <v/>
      </c>
    </row>
    <row r="31">
      <c r="A31" t="str">
        <v/>
      </c>
    </row>
    <row r="32">
      <c r="A32" t="str">
        <v>TOTAL YEAR 1 BUDGET</v>
      </c>
      <c r="B32" t="str">
        <v/>
      </c>
      <c r="C32" s="1">
        <f>C16+C30</f>
      </c>
      <c r="D32" t="str">
        <v>One-time + 12 months recurring</v>
      </c>
    </row>
  </sheetData>
  <ignoredErrors>
    <ignoredError numberStoredAsText="1" sqref="A1:D3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cols>
    <col min="1" max="1" width="30.83203125" customWidth="1"/>
    <col min="2" max="2" width="18.83203125" customWidth="1"/>
    <col min="3" max="3" width="18.83203125" customWidth="1"/>
    <col min="4" max="4" width="18.83203125" customWidth="1"/>
  </cols>
  <sheetData>
    <row r="1">
      <c r="A1" t="str">
        <v>3-YEAR FINANCIAL PROJECTIONS</v>
      </c>
    </row>
    <row r="2">
      <c r="A2" t="str">
        <v/>
      </c>
    </row>
    <row r="3">
      <c r="A3" t="str">
        <v>REVENUE</v>
      </c>
      <c r="B3" t="str">
        <v>Year 1</v>
      </c>
      <c r="C3" t="str">
        <v>Year 2</v>
      </c>
      <c r="D3" t="str">
        <v>Year 3</v>
      </c>
    </row>
    <row r="4">
      <c r="A4" t="str">
        <v>Ocean FCL Shipments (#)</v>
      </c>
      <c r="B4" s="1">
        <v>80</v>
      </c>
      <c r="C4" s="1">
        <v>200</v>
      </c>
      <c r="D4" s="1">
        <v>400</v>
      </c>
    </row>
    <row r="5">
      <c r="A5" t="str">
        <v>Ocean FCL Avg Revenue/Shipment</v>
      </c>
      <c r="B5" s="1">
        <v>3000</v>
      </c>
      <c r="C5" s="1">
        <v>3200</v>
      </c>
      <c r="D5" s="1">
        <v>3500</v>
      </c>
    </row>
    <row r="6">
      <c r="A6" t="str">
        <v>Ocean FCL Total Revenue</v>
      </c>
      <c r="B6">
        <f>B4*B5</f>
      </c>
      <c r="C6">
        <f>C4*C5</f>
      </c>
      <c r="D6">
        <f>D4*D5</f>
      </c>
    </row>
    <row r="7">
      <c r="A7" t="str">
        <v>Ocean LCL Shipments (#)</v>
      </c>
      <c r="B7" s="1">
        <v>40</v>
      </c>
      <c r="C7" s="1">
        <v>100</v>
      </c>
      <c r="D7" s="1">
        <v>200</v>
      </c>
    </row>
    <row r="8">
      <c r="A8" t="str">
        <v>Ocean LCL Avg Revenue/Shipment</v>
      </c>
      <c r="B8" s="1">
        <v>800</v>
      </c>
      <c r="C8" s="1">
        <v>900</v>
      </c>
      <c r="D8" s="1">
        <v>1000</v>
      </c>
    </row>
    <row r="9">
      <c r="A9" t="str">
        <v>Ocean LCL Total Revenue</v>
      </c>
      <c r="B9">
        <f>B7*B8</f>
      </c>
      <c r="C9">
        <f>C7*C8</f>
      </c>
      <c r="D9">
        <f>D7*D8</f>
      </c>
    </row>
    <row r="10">
      <c r="A10" t="str">
        <v>Air Shipments (#)</v>
      </c>
      <c r="B10" s="1">
        <v>0</v>
      </c>
      <c r="C10" s="1">
        <v>30</v>
      </c>
      <c r="D10" s="1">
        <v>80</v>
      </c>
    </row>
    <row r="11">
      <c r="A11" t="str">
        <v>Air Avg Revenue/Shipment</v>
      </c>
      <c r="B11" s="1">
        <v>2000</v>
      </c>
      <c r="C11" s="1">
        <v>2200</v>
      </c>
      <c r="D11" s="1">
        <v>2500</v>
      </c>
    </row>
    <row r="12">
      <c r="A12" t="str">
        <v>Air Total Revenue</v>
      </c>
      <c r="B12">
        <f>B10*B11</f>
      </c>
      <c r="C12">
        <f>C10*C11</f>
      </c>
      <c r="D12">
        <f>D10*D11</f>
      </c>
    </row>
    <row r="13">
      <c r="A13" t="str">
        <v>Customs Brokerage Entries (#)</v>
      </c>
      <c r="B13" s="1">
        <v>60</v>
      </c>
      <c r="C13" s="1">
        <v>150</v>
      </c>
      <c r="D13" s="1">
        <v>350</v>
      </c>
    </row>
    <row r="14">
      <c r="A14" t="str">
        <v>Customs Avg Revenue/Entry</v>
      </c>
      <c r="B14" s="1">
        <v>150</v>
      </c>
      <c r="C14" s="1">
        <v>160</v>
      </c>
      <c r="D14" s="1">
        <v>175</v>
      </c>
    </row>
    <row r="15">
      <c r="A15" t="str">
        <v>Customs Total Revenue</v>
      </c>
      <c r="B15">
        <f>B13*B14</f>
      </c>
      <c r="C15">
        <f>C13*C14</f>
      </c>
      <c r="D15">
        <f>D13*D14</f>
      </c>
    </row>
    <row r="16">
      <c r="A16" t="str">
        <v>Other Services Revenue</v>
      </c>
      <c r="B16" s="1">
        <v>5000</v>
      </c>
      <c r="C16" s="1">
        <v>20000</v>
      </c>
      <c r="D16" s="1">
        <v>50000</v>
      </c>
    </row>
    <row r="17">
      <c r="A17" t="str">
        <v/>
      </c>
    </row>
    <row r="18">
      <c r="A18" t="str">
        <v>TOTAL REVENUE</v>
      </c>
      <c r="B18">
        <f>B6+B9+B12+B15+B16</f>
      </c>
      <c r="C18">
        <f>C6+C9+C12+C15+C16</f>
      </c>
      <c r="D18">
        <f>D6+D9+D12+D15+D16</f>
      </c>
    </row>
    <row r="19">
      <c r="A19" t="str">
        <v/>
      </c>
    </row>
    <row r="20">
      <c r="A20" t="str">
        <v>COST OF GOODS SOLD</v>
      </c>
      <c r="B20" t="str">
        <v>Year 1</v>
      </c>
      <c r="C20" t="str">
        <v>Year 2</v>
      </c>
      <c r="D20" t="str">
        <v>Year 3</v>
      </c>
    </row>
    <row r="21">
      <c r="A21" t="str">
        <v>Ocean FCL Carrier Costs</v>
      </c>
      <c r="B21">
        <f>B6*0.8</f>
      </c>
      <c r="C21">
        <f>C6*0.78</f>
      </c>
      <c r="D21">
        <f>D6*0.75</f>
      </c>
    </row>
    <row r="22">
      <c r="A22" t="str">
        <v>Ocean LCL Carrier Costs</v>
      </c>
      <c r="B22">
        <f>B9*0.78</f>
      </c>
      <c r="C22">
        <f>C9*0.75</f>
      </c>
      <c r="D22">
        <f>D9*0.72</f>
      </c>
    </row>
    <row r="23">
      <c r="A23" t="str">
        <v>Air Carrier Costs</v>
      </c>
      <c r="B23">
        <f>B12*0.85</f>
      </c>
      <c r="C23">
        <f>C12*0.82</f>
      </c>
      <c r="D23">
        <f>D12*0.8</f>
      </c>
    </row>
    <row r="24">
      <c r="A24" t="str">
        <v>Customs Broker Costs</v>
      </c>
      <c r="B24">
        <f>B15*0.5</f>
      </c>
      <c r="C24">
        <f>C15*0.45</f>
      </c>
      <c r="D24">
        <f>D15*0.4</f>
      </c>
    </row>
    <row r="25">
      <c r="A25" t="str">
        <v>Other COGS</v>
      </c>
      <c r="B25">
        <f>B16*0.6</f>
      </c>
      <c r="C25">
        <f>C16*0.5</f>
      </c>
      <c r="D25">
        <f>D16*0.45</f>
      </c>
    </row>
    <row r="26">
      <c r="A26" t="str">
        <v/>
      </c>
    </row>
    <row r="27">
      <c r="A27" t="str">
        <v>TOTAL COGS</v>
      </c>
      <c r="B27">
        <f>B21+B22+B23+B24+B25</f>
      </c>
      <c r="C27">
        <f>C21+C22+C23+C24+C25</f>
      </c>
      <c r="D27">
        <f>D21+D22+D23+D24+D25</f>
      </c>
    </row>
    <row r="28">
      <c r="A28" t="str">
        <v>GROSS PROFIT</v>
      </c>
      <c r="B28">
        <f>B18-B27</f>
      </c>
      <c r="C28">
        <f>C18-C27</f>
      </c>
      <c r="D28">
        <f>D18-D27</f>
      </c>
    </row>
    <row r="29">
      <c r="A29" t="str">
        <v>GROSS MARGIN %</v>
      </c>
      <c r="B29" s="2">
        <f>B28/B18</f>
      </c>
      <c r="C29" s="2">
        <f>C28/C18</f>
      </c>
      <c r="D29" s="2">
        <f>D28/D18</f>
      </c>
    </row>
    <row r="30">
      <c r="A30" t="str">
        <v/>
      </c>
    </row>
    <row r="31">
      <c r="A31" t="str">
        <v>OPERATING EXPENSES</v>
      </c>
      <c r="B31" t="str">
        <v>Year 1</v>
      </c>
      <c r="C31" t="str">
        <v>Year 2</v>
      </c>
      <c r="D31" t="str">
        <v>Year 3</v>
      </c>
    </row>
    <row r="32">
      <c r="A32" t="str">
        <v>Salaries &amp; Benefits</v>
      </c>
      <c r="B32" s="1">
        <v>60000</v>
      </c>
      <c r="C32" s="1">
        <v>150000</v>
      </c>
      <c r="D32" s="1">
        <v>300000</v>
      </c>
    </row>
    <row r="33">
      <c r="A33" t="str">
        <v>Rent / Office</v>
      </c>
      <c r="B33" s="1">
        <v>18000</v>
      </c>
      <c r="C33" s="1">
        <v>24000</v>
      </c>
      <c r="D33" s="1">
        <v>36000</v>
      </c>
    </row>
    <row r="34">
      <c r="A34" t="str">
        <v>Technology / Software</v>
      </c>
      <c r="B34" s="1">
        <v>6000</v>
      </c>
      <c r="C34" s="1">
        <v>12000</v>
      </c>
      <c r="D34" s="1">
        <v>18000</v>
      </c>
    </row>
    <row r="35">
      <c r="A35" t="str">
        <v>Marketing &amp; Sales</v>
      </c>
      <c r="B35" s="1">
        <v>12000</v>
      </c>
      <c r="C35" s="1">
        <v>24000</v>
      </c>
      <c r="D35" s="1">
        <v>36000</v>
      </c>
    </row>
    <row r="36">
      <c r="A36" t="str">
        <v>Insurance</v>
      </c>
      <c r="B36" s="1">
        <v>5000</v>
      </c>
      <c r="C36" s="1">
        <v>8000</v>
      </c>
      <c r="D36" s="1">
        <v>12000</v>
      </c>
    </row>
    <row r="37">
      <c r="A37" t="str">
        <v>Travel &amp; Entertainment</v>
      </c>
      <c r="B37" s="1">
        <v>6000</v>
      </c>
      <c r="C37" s="1">
        <v>12000</v>
      </c>
      <c r="D37" s="1">
        <v>18000</v>
      </c>
    </row>
    <row r="38">
      <c r="A38" t="str">
        <v>Professional Services</v>
      </c>
      <c r="B38" s="1">
        <v>6000</v>
      </c>
      <c r="C38" s="1">
        <v>10000</v>
      </c>
      <c r="D38" s="1">
        <v>15000</v>
      </c>
    </row>
    <row r="39">
      <c r="A39" t="str">
        <v>Miscellaneous</v>
      </c>
      <c r="B39" s="1">
        <v>5000</v>
      </c>
      <c r="C39" s="1">
        <v>8000</v>
      </c>
      <c r="D39" s="1">
        <v>12000</v>
      </c>
    </row>
    <row r="40">
      <c r="A40" t="str">
        <v/>
      </c>
    </row>
    <row r="41">
      <c r="A41" t="str">
        <v>TOTAL OPEX</v>
      </c>
      <c r="B41">
        <f>B32+B33+B34+B35+B36+B37+B38+B39</f>
      </c>
      <c r="C41">
        <f>C32+C33+C34+C35+C36+C37+C38+C39</f>
      </c>
      <c r="D41">
        <f>D32+D33+D34+D35+D36+D37+D38+D39</f>
      </c>
    </row>
    <row r="42">
      <c r="A42" t="str">
        <v/>
      </c>
    </row>
    <row r="43">
      <c r="A43" t="str">
        <v>NET PROFIT (LOSS)</v>
      </c>
      <c r="B43">
        <f>B28-B41</f>
      </c>
      <c r="C43">
        <f>C28-C41</f>
      </c>
      <c r="D43">
        <f>D28-D41</f>
      </c>
    </row>
    <row r="44">
      <c r="A44" t="str">
        <v>NET MARGIN %</v>
      </c>
      <c r="B44" s="2">
        <f>IF(B18&gt;0,B43/B18,0)</f>
      </c>
      <c r="C44" s="2">
        <f>IF(C18&gt;0,C43/C18,0)</f>
      </c>
      <c r="D44" s="2">
        <f>IF(D18&gt;0,D43/D18,0)</f>
      </c>
    </row>
  </sheetData>
  <ignoredErrors>
    <ignoredError numberStoredAsText="1" sqref="A1:D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Business Plan</vt:lpstr>
      <vt:lpstr>Startup Costs</vt:lpstr>
      <vt:lpstr>3-Year Financials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